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halo729-my.sharepoint.com/personal/treinders_haloinc_org/Documents/00 HUD CoC FY2022/Rating and Ranking/"/>
    </mc:Choice>
  </mc:AlternateContent>
  <xr:revisionPtr revIDLastSave="0" documentId="8_{D61160E7-08FF-45CA-A616-259BEBB44126}" xr6:coauthVersionLast="47" xr6:coauthVersionMax="47" xr10:uidLastSave="{00000000-0000-0000-0000-000000000000}"/>
  <bookViews>
    <workbookView xWindow="-20715" yWindow="0" windowWidth="16665" windowHeight="11970" xr2:uid="{00000000-000D-0000-FFFF-FFFF00000000}"/>
  </bookViews>
  <sheets>
    <sheet name="Data" sheetId="1" r:id="rId1"/>
    <sheet name="Scores" sheetId="2" r:id="rId2"/>
  </sheets>
  <definedNames>
    <definedName name="_xlnm.Print_Area" localSheetId="0">Data!$A$1:$M$31</definedName>
    <definedName name="_xlnm.Print_Area" localSheetId="1">Scores!$A$1:$M$49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2" l="1"/>
  <c r="F21" i="2"/>
  <c r="E21" i="2"/>
  <c r="D21" i="2"/>
  <c r="C21" i="2"/>
  <c r="B22" i="2"/>
  <c r="B21" i="2"/>
  <c r="B2" i="2" l="1"/>
  <c r="D22" i="2"/>
  <c r="D24" i="2" s="1"/>
  <c r="H24" i="1"/>
  <c r="G24" i="1"/>
  <c r="F24" i="1"/>
  <c r="E24" i="1"/>
  <c r="D24" i="1"/>
  <c r="J27" i="1"/>
  <c r="M25" i="1"/>
  <c r="L27" i="1"/>
  <c r="K25" i="1"/>
  <c r="D23" i="2" l="1"/>
  <c r="M27" i="1"/>
  <c r="K27" i="1"/>
  <c r="E26" i="1" s="1"/>
  <c r="E22" i="2"/>
  <c r="E24" i="2" s="1"/>
  <c r="F22" i="2"/>
  <c r="F24" i="2" s="1"/>
  <c r="G22" i="2"/>
  <c r="G24" i="2" s="1"/>
  <c r="C22" i="2"/>
  <c r="C24" i="2" s="1"/>
  <c r="E23" i="2" l="1"/>
  <c r="C23" i="2"/>
  <c r="G23" i="2"/>
  <c r="F23" i="2"/>
  <c r="D26" i="1"/>
  <c r="G26" i="1" l="1"/>
  <c r="F26" i="1" l="1"/>
  <c r="H26" i="1" l="1"/>
</calcChain>
</file>

<file path=xl/sharedStrings.xml><?xml version="1.0" encoding="utf-8"?>
<sst xmlns="http://schemas.openxmlformats.org/spreadsheetml/2006/main" count="148" uniqueCount="84">
  <si>
    <t>Performance</t>
  </si>
  <si>
    <t>RRH</t>
  </si>
  <si>
    <t>PSH</t>
  </si>
  <si>
    <t>SSO</t>
  </si>
  <si>
    <t>New/Increase in Employment (stayers)</t>
  </si>
  <si>
    <t>New/Increase in Non-Employment leavers)</t>
  </si>
  <si>
    <t>% w/zero income at Entry</t>
  </si>
  <si>
    <t>% w/more than one disability</t>
  </si>
  <si>
    <t>% entering from streets</t>
  </si>
  <si>
    <t>% New entries with CE referrals accepted</t>
  </si>
  <si>
    <t>Total households served</t>
  </si>
  <si>
    <t>Total RRH Funds</t>
  </si>
  <si>
    <t>Total PSH funds</t>
  </si>
  <si>
    <t>PSH Average cost/exit</t>
  </si>
  <si>
    <t>RRH Average cost/exit</t>
  </si>
  <si>
    <t>Cost per exit</t>
  </si>
  <si>
    <t>Quarterly PIT count (HH)</t>
  </si>
  <si>
    <t>Units per HIC</t>
  </si>
  <si>
    <t>% Data Quality PII(APR)</t>
  </si>
  <si>
    <t>% Data Quality Income/Housing elements (APR)</t>
  </si>
  <si>
    <t>% Data Quality UDE (APR)</t>
  </si>
  <si>
    <t>Exit/retain Perm Housing(PSH)/ move to PH (RRH)</t>
  </si>
  <si>
    <t>Coordinated Entry Compliance</t>
  </si>
  <si>
    <t>Increased or maintained income (APR worksheet)</t>
  </si>
  <si>
    <t>Renewal amount</t>
  </si>
  <si>
    <t>DATA Completeness/Quality/Accuracy</t>
  </si>
  <si>
    <t>Project type</t>
  </si>
  <si>
    <t>Serve High Need Population</t>
  </si>
  <si>
    <t>% Project Reasonable cost</t>
  </si>
  <si>
    <t>Possible points</t>
  </si>
  <si>
    <t>Priorities</t>
  </si>
  <si>
    <t>Chronic</t>
  </si>
  <si>
    <t>Families with children</t>
  </si>
  <si>
    <t>DV</t>
  </si>
  <si>
    <t>Youth</t>
  </si>
  <si>
    <t>Vets</t>
  </si>
  <si>
    <t>POINTS</t>
  </si>
  <si>
    <t>Total ARD</t>
  </si>
  <si>
    <t>1st</t>
  </si>
  <si>
    <t>2nd</t>
  </si>
  <si>
    <t>3rd</t>
  </si>
  <si>
    <t>4th</t>
  </si>
  <si>
    <t>5th</t>
  </si>
  <si>
    <t>Cost reasonableness</t>
  </si>
  <si>
    <t>Unit Utilization</t>
  </si>
  <si>
    <t>Possible Points</t>
  </si>
  <si>
    <t>Total score</t>
  </si>
  <si>
    <t>weighted scores out of 100</t>
  </si>
  <si>
    <t>NA</t>
  </si>
  <si>
    <t>TIE</t>
  </si>
  <si>
    <t>GOAL PSH</t>
  </si>
  <si>
    <t>GOAL RRH</t>
  </si>
  <si>
    <t>CVI College Avenue PSH</t>
  </si>
  <si>
    <t>THRESHOLD CRITERIA</t>
  </si>
  <si>
    <t>TIE Breaker</t>
  </si>
  <si>
    <t>Ranking by rating score decision</t>
  </si>
  <si>
    <t>New/Increase in Non-Employment (stayers)</t>
  </si>
  <si>
    <t>New/Increase in Employment (leavers)</t>
  </si>
  <si>
    <t>Safe Haven RRH</t>
  </si>
  <si>
    <t>CVI PSH</t>
  </si>
  <si>
    <t>ICA CE</t>
  </si>
  <si>
    <t>ICA HMIS</t>
  </si>
  <si>
    <t>HMIS</t>
  </si>
  <si>
    <t>HALO APOMO PSH NEW</t>
  </si>
  <si>
    <t>HOPES RRH</t>
  </si>
  <si>
    <t>Cost Reasonableness</t>
  </si>
  <si>
    <t>Stayers + Leavers to PH destination</t>
  </si>
  <si>
    <t>Increased or maintained income (APR)</t>
  </si>
  <si>
    <t>Bed/unit utilization rate (APR)</t>
  </si>
  <si>
    <t>bed/unit utilization rate (APR)</t>
  </si>
  <si>
    <t>Returns to Homelessness, 1 year lookback (0555 Report)</t>
  </si>
  <si>
    <t>HALO New Beginings PSH</t>
  </si>
  <si>
    <t>Returns to Homelessness, 1 year lookback (Program Recidivism Report)</t>
  </si>
  <si>
    <t>Threshold 50+% total score</t>
  </si>
  <si>
    <t>HALO New Beginings/purple Ribbon PSH</t>
  </si>
  <si>
    <t>HALO APOMO PSH merged to PR</t>
  </si>
  <si>
    <t>% UDE Data Completeness 5/01/2021 -04/30/2022</t>
  </si>
  <si>
    <t>x/x/x/x</t>
  </si>
  <si>
    <t>Other and Local Criteria</t>
  </si>
  <si>
    <t>Recipient has under-represented individuals (BIPOC, LGBTQ+, etc) in managerial and leadership positions</t>
  </si>
  <si>
    <t>Recipient's board of directors includes respresentation from more than one person with lived experience</t>
  </si>
  <si>
    <t>Recipient has relational process for receiving and incorporating feedback from person with lived experience</t>
  </si>
  <si>
    <t>Recipient has reviewed internal policies and procedures with an equity lens and has a plan for developing and implementing equitable policies that do not impose undue barriers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</si>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</sst>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2" borderId="0" xfId="0" applyFill="1" applyBorder="1"/>
    <xf numFmtId="0" fontId="0" fillId="0" borderId="1" xfId="0" applyBorder="1"/>
    <xf numFmtId="0" fontId="0" fillId="2" borderId="1" xfId="0" applyFill="1" applyBorder="1" applyAlignment="1">
      <alignment horizontal="center" vertical="center" indent="1"/>
    </xf>
    <xf numFmtId="0" fontId="0" fillId="2" borderId="1" xfId="0" applyFill="1" applyBorder="1" applyAlignment="1">
      <alignment horizontal="center" vertical="center" wrapText="1" indent="1"/>
    </xf>
    <xf numFmtId="0" fontId="0" fillId="0" borderId="1" xfId="0" applyFill="1" applyBorder="1" applyAlignment="1">
      <alignment horizontal="center" vertical="center" wrapText="1" inden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left" indent="1"/>
    </xf>
    <xf numFmtId="0" fontId="0" fillId="3" borderId="1" xfId="0" applyFill="1" applyBorder="1" applyAlignment="1">
      <alignment horizontal="left" wrapText="1" indent="1"/>
    </xf>
    <xf numFmtId="0" fontId="0" fillId="2" borderId="0" xfId="0" applyFill="1" applyBorder="1" applyAlignment="1">
      <alignment horizontal="left" indent="1"/>
    </xf>
    <xf numFmtId="164" fontId="0" fillId="0" borderId="1" xfId="0" applyNumberFormat="1" applyFill="1" applyBorder="1" applyAlignment="1">
      <alignment horizontal="left" indent="1"/>
    </xf>
    <xf numFmtId="164" fontId="0" fillId="0" borderId="1" xfId="0" applyNumberFormat="1" applyFill="1" applyBorder="1" applyAlignment="1">
      <alignment horizontal="left" wrapText="1" indent="1"/>
    </xf>
    <xf numFmtId="164" fontId="0" fillId="0" borderId="0" xfId="0" applyNumberFormat="1" applyFill="1" applyBorder="1" applyAlignment="1">
      <alignment horizontal="left" indent="1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4" borderId="1" xfId="0" applyFill="1" applyBorder="1"/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5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left" indent="1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wrapText="1"/>
    </xf>
    <xf numFmtId="0" fontId="0" fillId="5" borderId="1" xfId="0" applyFill="1" applyBorder="1" applyAlignment="1">
      <alignment horizontal="left" wrapText="1" indent="1"/>
    </xf>
    <xf numFmtId="0" fontId="0" fillId="0" borderId="1" xfId="0" applyFill="1" applyBorder="1" applyAlignment="1">
      <alignment horizontal="center"/>
    </xf>
    <xf numFmtId="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7" borderId="1" xfId="0" applyFill="1" applyBorder="1"/>
    <xf numFmtId="0" fontId="2" fillId="3" borderId="1" xfId="0" applyFont="1" applyFill="1" applyBorder="1" applyAlignment="1" applyProtection="1">
      <alignment horizontal="left" vertical="center" wrapText="1" indent="1"/>
      <protection locked="0"/>
    </xf>
    <xf numFmtId="0" fontId="6" fillId="2" borderId="0" xfId="0" applyFont="1" applyFill="1" applyBorder="1"/>
    <xf numFmtId="164" fontId="7" fillId="0" borderId="1" xfId="0" applyNumberFormat="1" applyFont="1" applyFill="1" applyBorder="1" applyAlignment="1">
      <alignment horizontal="left" wrapText="1"/>
    </xf>
    <xf numFmtId="0" fontId="0" fillId="0" borderId="1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5" xfId="0" applyFill="1" applyBorder="1"/>
    <xf numFmtId="0" fontId="0" fillId="0" borderId="3" xfId="0" applyFill="1" applyBorder="1"/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9" fontId="0" fillId="0" borderId="0" xfId="0" applyNumberFormat="1" applyFill="1"/>
    <xf numFmtId="0" fontId="0" fillId="11" borderId="1" xfId="0" applyFill="1" applyBorder="1" applyAlignment="1">
      <alignment horizontal="left" wrapText="1" indent="1"/>
    </xf>
    <xf numFmtId="0" fontId="0" fillId="0" borderId="0" xfId="0" applyBorder="1"/>
    <xf numFmtId="0" fontId="0" fillId="0" borderId="0" xfId="0" applyBorder="1" applyAlignment="1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164" fontId="0" fillId="0" borderId="0" xfId="0" applyNumberFormat="1" applyFill="1" applyBorder="1"/>
    <xf numFmtId="0" fontId="0" fillId="12" borderId="1" xfId="0" applyFill="1" applyBorder="1" applyAlignment="1">
      <alignment horizontal="center"/>
    </xf>
    <xf numFmtId="0" fontId="0" fillId="12" borderId="1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9" fontId="0" fillId="0" borderId="0" xfId="0" applyNumberFormat="1" applyFill="1" applyBorder="1" applyAlignment="1">
      <alignment horizontal="left"/>
    </xf>
    <xf numFmtId="164" fontId="0" fillId="0" borderId="0" xfId="0" applyNumberFormat="1" applyFill="1"/>
    <xf numFmtId="0" fontId="0" fillId="2" borderId="1" xfId="0" applyFill="1" applyBorder="1" applyAlignment="1">
      <alignment horizontal="center"/>
    </xf>
    <xf numFmtId="0" fontId="1" fillId="2" borderId="1" xfId="0" applyFont="1" applyFill="1" applyBorder="1"/>
    <xf numFmtId="9" fontId="0" fillId="0" borderId="1" xfId="0" applyNumberFormat="1" applyBorder="1" applyAlignment="1">
      <alignment horizontal="center"/>
    </xf>
    <xf numFmtId="0" fontId="0" fillId="5" borderId="0" xfId="0" applyFill="1" applyAlignment="1">
      <alignment horizontal="center"/>
    </xf>
    <xf numFmtId="9" fontId="0" fillId="0" borderId="1" xfId="0" applyNumberFormat="1" applyBorder="1" applyAlignment="1">
      <alignment horizontal="center" wrapText="1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9" fontId="0" fillId="2" borderId="1" xfId="0" applyNumberFormat="1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 wrapText="1"/>
    </xf>
    <xf numFmtId="164" fontId="7" fillId="5" borderId="1" xfId="0" applyNumberFormat="1" applyFont="1" applyFill="1" applyBorder="1" applyAlignment="1">
      <alignment horizontal="center" wrapText="1"/>
    </xf>
    <xf numFmtId="9" fontId="3" fillId="0" borderId="1" xfId="0" applyNumberFormat="1" applyFont="1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3" fillId="7" borderId="1" xfId="0" applyFont="1" applyFill="1" applyBorder="1" applyAlignment="1" applyProtection="1">
      <alignment horizontal="center" vertical="center" wrapText="1"/>
      <protection locked="0"/>
    </xf>
    <xf numFmtId="0" fontId="7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/>
    <xf numFmtId="0" fontId="3" fillId="7" borderId="1" xfId="0" applyFont="1" applyFill="1" applyBorder="1" applyAlignment="1">
      <alignment horizontal="center"/>
    </xf>
    <xf numFmtId="0" fontId="0" fillId="7" borderId="10" xfId="0" applyFill="1" applyBorder="1"/>
    <xf numFmtId="0" fontId="0" fillId="7" borderId="10" xfId="0" applyFill="1" applyBorder="1" applyAlignment="1">
      <alignment horizontal="center"/>
    </xf>
    <xf numFmtId="164" fontId="0" fillId="0" borderId="0" xfId="0" applyNumberFormat="1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Alignment="1"/>
    <xf numFmtId="164" fontId="0" fillId="6" borderId="1" xfId="0" applyNumberFormat="1" applyFill="1" applyBorder="1" applyAlignment="1">
      <alignment horizontal="left"/>
    </xf>
    <xf numFmtId="0" fontId="0" fillId="0" borderId="0" xfId="0" applyAlignment="1"/>
    <xf numFmtId="0" fontId="0" fillId="0" borderId="0" xfId="0" applyFill="1" applyBorder="1" applyAlignment="1">
      <alignment horizontal="center" vertical="center" wrapText="1" indent="1"/>
    </xf>
    <xf numFmtId="0" fontId="5" fillId="3" borderId="0" xfId="0" applyFont="1" applyFill="1" applyBorder="1" applyAlignment="1">
      <alignment horizontal="center" wrapText="1"/>
    </xf>
    <xf numFmtId="0" fontId="0" fillId="8" borderId="1" xfId="0" applyFill="1" applyBorder="1" applyAlignment="1">
      <alignment horizontal="left" wrapText="1" indent="1"/>
    </xf>
    <xf numFmtId="0" fontId="0" fillId="8" borderId="0" xfId="0" applyFill="1" applyBorder="1" applyAlignment="1">
      <alignment horizontal="left" indent="1"/>
    </xf>
    <xf numFmtId="164" fontId="0" fillId="0" borderId="1" xfId="0" applyNumberFormat="1" applyFill="1" applyBorder="1" applyAlignment="1">
      <alignment horizontal="left"/>
    </xf>
    <xf numFmtId="9" fontId="0" fillId="13" borderId="1" xfId="0" applyNumberForma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left"/>
    </xf>
    <xf numFmtId="0" fontId="0" fillId="13" borderId="0" xfId="0" applyNumberFormat="1" applyFill="1" applyBorder="1" applyAlignment="1">
      <alignment horizontal="center" vertical="center"/>
    </xf>
    <xf numFmtId="0" fontId="3" fillId="13" borderId="0" xfId="0" applyNumberFormat="1" applyFont="1" applyFill="1" applyBorder="1" applyAlignment="1">
      <alignment horizontal="center" vertical="center" wrapText="1"/>
    </xf>
    <xf numFmtId="9" fontId="0" fillId="13" borderId="0" xfId="0" applyNumberFormat="1" applyFill="1" applyBorder="1" applyAlignment="1">
      <alignment horizontal="center" vertical="center"/>
    </xf>
    <xf numFmtId="0" fontId="4" fillId="13" borderId="0" xfId="0" applyFont="1" applyFill="1" applyBorder="1" applyAlignment="1">
      <alignment horizontal="center"/>
    </xf>
    <xf numFmtId="0" fontId="0" fillId="13" borderId="0" xfId="0" applyFont="1" applyFill="1" applyBorder="1" applyAlignment="1">
      <alignment horizontal="center"/>
    </xf>
    <xf numFmtId="0" fontId="0" fillId="13" borderId="0" xfId="0" applyFill="1" applyBorder="1" applyAlignment="1">
      <alignment horizontal="center" vertical="center"/>
    </xf>
    <xf numFmtId="0" fontId="0" fillId="13" borderId="0" xfId="0" applyFill="1" applyBorder="1"/>
    <xf numFmtId="9" fontId="3" fillId="13" borderId="0" xfId="0" applyNumberFormat="1" applyFont="1" applyFill="1" applyBorder="1"/>
    <xf numFmtId="0" fontId="4" fillId="13" borderId="0" xfId="0" applyFont="1" applyFill="1" applyBorder="1" applyAlignment="1">
      <alignment horizontal="center" vertical="center"/>
    </xf>
    <xf numFmtId="9" fontId="3" fillId="13" borderId="0" xfId="0" applyNumberFormat="1" applyFont="1" applyFill="1" applyBorder="1" applyAlignment="1">
      <alignment horizontal="center" vertical="center"/>
    </xf>
    <xf numFmtId="0" fontId="5" fillId="13" borderId="0" xfId="0" applyFont="1" applyFill="1" applyBorder="1" applyAlignment="1">
      <alignment horizontal="center" vertical="center"/>
    </xf>
    <xf numFmtId="1" fontId="0" fillId="13" borderId="0" xfId="0" applyNumberForma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9" fontId="0" fillId="13" borderId="1" xfId="0" applyNumberForma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 vertical="center"/>
    </xf>
    <xf numFmtId="9" fontId="8" fillId="13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0" fillId="0" borderId="10" xfId="0" applyFill="1" applyBorder="1"/>
    <xf numFmtId="0" fontId="0" fillId="4" borderId="1" xfId="0" applyFill="1" applyBorder="1" applyAlignment="1">
      <alignment horizontal="center" vertical="center"/>
    </xf>
    <xf numFmtId="164" fontId="0" fillId="13" borderId="0" xfId="0" applyNumberFormat="1" applyFill="1" applyBorder="1" applyAlignment="1">
      <alignment horizontal="center" vertical="center"/>
    </xf>
    <xf numFmtId="0" fontId="3" fillId="13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/>
    </xf>
    <xf numFmtId="0" fontId="0" fillId="0" borderId="17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wrapText="1" indent="1"/>
    </xf>
    <xf numFmtId="9" fontId="0" fillId="0" borderId="0" xfId="0" applyNumberFormat="1" applyFill="1" applyBorder="1" applyAlignment="1">
      <alignment horizontal="left" indent="1"/>
    </xf>
    <xf numFmtId="9" fontId="0" fillId="1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wrapText="1"/>
    </xf>
    <xf numFmtId="10" fontId="0" fillId="0" borderId="1" xfId="0" applyNumberForma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10" fontId="3" fillId="0" borderId="2" xfId="0" applyNumberFormat="1" applyFont="1" applyFill="1" applyBorder="1" applyAlignment="1">
      <alignment horizontal="center" vertical="center"/>
    </xf>
    <xf numFmtId="10" fontId="3" fillId="7" borderId="1" xfId="0" applyNumberFormat="1" applyFont="1" applyFill="1" applyBorder="1"/>
    <xf numFmtId="2" fontId="0" fillId="0" borderId="1" xfId="0" applyNumberFormat="1" applyFill="1" applyBorder="1"/>
    <xf numFmtId="10" fontId="3" fillId="0" borderId="0" xfId="0" applyNumberFormat="1" applyFont="1" applyFill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7" xfId="0" applyBorder="1" applyAlignment="1">
      <alignment wrapText="1"/>
    </xf>
    <xf numFmtId="0" fontId="0" fillId="0" borderId="7" xfId="0" applyBorder="1" applyAlignment="1"/>
    <xf numFmtId="0" fontId="0" fillId="0" borderId="0" xfId="0" applyBorder="1" applyAlignment="1">
      <alignment wrapText="1"/>
    </xf>
    <xf numFmtId="0" fontId="0" fillId="13" borderId="1" xfId="0" applyFill="1" applyBorder="1" applyAlignment="1">
      <alignment wrapText="1"/>
    </xf>
    <xf numFmtId="0" fontId="0" fillId="13" borderId="1" xfId="0" applyFill="1" applyBorder="1" applyAlignment="1"/>
    <xf numFmtId="0" fontId="0" fillId="7" borderId="20" xfId="0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9" borderId="21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  <xf numFmtId="0" fontId="4" fillId="10" borderId="13" xfId="0" applyFont="1" applyFill="1" applyBorder="1" applyAlignment="1">
      <alignment horizontal="center"/>
    </xf>
    <xf numFmtId="0" fontId="0" fillId="10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482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3"/>
  <sheetViews>
    <sheetView tabSelected="1" zoomScale="90" zoomScaleNormal="90" workbookViewId="0">
      <pane ySplit="1" topLeftCell="A2" activePane="bottomLeft" state="frozen"/>
      <selection activeCell="C14" sqref="C14"/>
      <selection pane="bottomLeft" activeCell="E1" sqref="E1"/>
    </sheetView>
  </sheetViews>
  <sheetFormatPr defaultRowHeight="14.25" x14ac:dyDescent="0.45"/>
  <cols>
    <col min="1" max="1" width="52.265625" customWidth="1"/>
    <col min="2" max="3" width="11.73046875" style="45" customWidth="1"/>
    <col min="4" max="4" width="12.59765625" customWidth="1"/>
    <col min="5" max="5" width="13.59765625" customWidth="1"/>
    <col min="6" max="6" width="11.1328125" customWidth="1"/>
    <col min="7" max="7" width="10.86328125" customWidth="1"/>
    <col min="8" max="8" width="10.1328125" customWidth="1"/>
    <col min="9" max="9" width="12.59765625" customWidth="1"/>
    <col min="10" max="10" width="13.86328125" style="91" customWidth="1"/>
    <col min="11" max="11" width="12.265625" customWidth="1"/>
    <col min="12" max="12" width="12.1328125" customWidth="1"/>
    <col min="13" max="13" width="10.265625" customWidth="1"/>
  </cols>
  <sheetData>
    <row r="1" spans="1:13" s="9" customFormat="1" ht="67.5" customHeight="1" x14ac:dyDescent="0.45">
      <c r="A1" s="31"/>
      <c r="B1" s="55" t="s">
        <v>50</v>
      </c>
      <c r="C1" s="73" t="s">
        <v>51</v>
      </c>
      <c r="D1" s="8" t="s">
        <v>52</v>
      </c>
      <c r="E1" s="46" t="s">
        <v>63</v>
      </c>
      <c r="F1" s="8" t="s">
        <v>71</v>
      </c>
      <c r="G1" s="26" t="s">
        <v>64</v>
      </c>
      <c r="H1" s="26" t="s">
        <v>58</v>
      </c>
      <c r="I1" s="94" t="s">
        <v>60</v>
      </c>
      <c r="J1" s="99" t="s">
        <v>61</v>
      </c>
    </row>
    <row r="2" spans="1:13" s="12" customFormat="1" ht="33.6" customHeight="1" x14ac:dyDescent="0.5">
      <c r="A2" s="33" t="s">
        <v>24</v>
      </c>
      <c r="B2" s="76"/>
      <c r="C2" s="77"/>
      <c r="D2" s="10">
        <v>219449</v>
      </c>
      <c r="E2" s="11">
        <v>557861</v>
      </c>
      <c r="F2" s="11"/>
      <c r="G2" s="11">
        <v>110185</v>
      </c>
      <c r="H2" s="11">
        <v>69478</v>
      </c>
      <c r="I2" s="11">
        <v>37525</v>
      </c>
      <c r="J2" s="96">
        <v>15000</v>
      </c>
    </row>
    <row r="3" spans="1:13" s="1" customFormat="1" ht="15.75" x14ac:dyDescent="0.5">
      <c r="A3" s="32" t="s">
        <v>26</v>
      </c>
      <c r="B3" s="56"/>
      <c r="C3" s="56"/>
      <c r="D3" s="3" t="s">
        <v>2</v>
      </c>
      <c r="E3" s="4" t="s">
        <v>2</v>
      </c>
      <c r="F3" s="4" t="s">
        <v>2</v>
      </c>
      <c r="G3" s="5" t="s">
        <v>1</v>
      </c>
      <c r="H3" s="5" t="s">
        <v>1</v>
      </c>
      <c r="I3" s="4" t="s">
        <v>3</v>
      </c>
      <c r="J3" s="4" t="s">
        <v>62</v>
      </c>
      <c r="K3" s="23"/>
      <c r="L3" s="23"/>
      <c r="M3" s="23"/>
    </row>
    <row r="4" spans="1:13" s="1" customFormat="1" ht="18" x14ac:dyDescent="0.55000000000000004">
      <c r="A4" s="172" t="s">
        <v>0</v>
      </c>
      <c r="B4" s="173"/>
      <c r="C4" s="173"/>
      <c r="D4" s="173"/>
      <c r="E4" s="173"/>
      <c r="F4" s="173"/>
      <c r="G4" s="173"/>
      <c r="H4" s="173"/>
      <c r="I4" s="174"/>
      <c r="J4" s="88"/>
      <c r="K4" s="23"/>
      <c r="L4" s="23"/>
      <c r="M4" s="23"/>
    </row>
    <row r="5" spans="1:13" ht="23.25" customHeight="1" x14ac:dyDescent="0.45">
      <c r="A5" s="20" t="s">
        <v>21</v>
      </c>
      <c r="B5" s="72">
        <v>0.95</v>
      </c>
      <c r="C5" s="72">
        <v>0.9</v>
      </c>
      <c r="D5" s="138"/>
      <c r="E5" s="138"/>
      <c r="F5" s="138"/>
      <c r="G5" s="138"/>
      <c r="H5" s="138"/>
      <c r="I5" s="97"/>
      <c r="J5" s="89"/>
      <c r="K5" s="24"/>
      <c r="L5" s="24"/>
      <c r="M5" s="24"/>
    </row>
    <row r="6" spans="1:13" s="18" customFormat="1" ht="21.75" customHeight="1" x14ac:dyDescent="0.45">
      <c r="A6" s="29" t="s">
        <v>70</v>
      </c>
      <c r="B6" s="28">
        <v>0.15</v>
      </c>
      <c r="C6" s="28">
        <v>0.15</v>
      </c>
      <c r="D6" s="139"/>
      <c r="E6" s="139"/>
      <c r="F6" s="139"/>
      <c r="G6" s="139"/>
      <c r="H6" s="139"/>
      <c r="I6" s="114"/>
      <c r="J6" s="65"/>
      <c r="K6" s="25"/>
      <c r="L6" s="25"/>
      <c r="M6" s="25"/>
    </row>
    <row r="7" spans="1:13" x14ac:dyDescent="0.45">
      <c r="A7" s="2" t="s">
        <v>4</v>
      </c>
      <c r="B7" s="70">
        <v>0.08</v>
      </c>
      <c r="C7" s="70">
        <v>0.08</v>
      </c>
      <c r="D7" s="140"/>
      <c r="E7" s="138"/>
      <c r="F7" s="140"/>
      <c r="G7" s="140"/>
      <c r="H7" s="140"/>
      <c r="I7" s="97"/>
      <c r="J7" s="89"/>
      <c r="K7" s="24"/>
      <c r="L7" s="24"/>
      <c r="M7" s="24"/>
    </row>
    <row r="8" spans="1:13" x14ac:dyDescent="0.45">
      <c r="A8" s="2" t="s">
        <v>56</v>
      </c>
      <c r="B8" s="70">
        <v>0.15</v>
      </c>
      <c r="C8" s="70">
        <v>0.15</v>
      </c>
      <c r="D8" s="140"/>
      <c r="E8" s="138"/>
      <c r="F8" s="140"/>
      <c r="G8" s="140"/>
      <c r="H8" s="140"/>
      <c r="I8" s="97"/>
      <c r="J8" s="89"/>
      <c r="K8" s="24"/>
      <c r="L8" s="24"/>
      <c r="M8" s="24"/>
    </row>
    <row r="9" spans="1:13" x14ac:dyDescent="0.45">
      <c r="A9" s="2" t="s">
        <v>57</v>
      </c>
      <c r="B9" s="70">
        <v>0.08</v>
      </c>
      <c r="C9" s="70">
        <v>0.08</v>
      </c>
      <c r="D9" s="140"/>
      <c r="E9" s="138"/>
      <c r="F9" s="138"/>
      <c r="G9" s="140"/>
      <c r="H9" s="140"/>
      <c r="I9" s="97"/>
      <c r="J9" s="89"/>
      <c r="K9" s="24"/>
      <c r="L9" s="24"/>
      <c r="M9" s="24"/>
    </row>
    <row r="10" spans="1:13" x14ac:dyDescent="0.45">
      <c r="A10" s="2" t="s">
        <v>5</v>
      </c>
      <c r="B10" s="70">
        <v>0.15</v>
      </c>
      <c r="C10" s="70">
        <v>0.15</v>
      </c>
      <c r="D10" s="140"/>
      <c r="E10" s="138"/>
      <c r="F10" s="138"/>
      <c r="G10" s="140"/>
      <c r="H10" s="140"/>
      <c r="I10" s="97"/>
      <c r="J10" s="89"/>
      <c r="K10" s="24"/>
      <c r="L10" s="24"/>
      <c r="M10" s="24"/>
    </row>
    <row r="11" spans="1:13" ht="21.75" customHeight="1" x14ac:dyDescent="0.45">
      <c r="A11" s="51" t="s">
        <v>67</v>
      </c>
      <c r="B11" s="50" t="s">
        <v>49</v>
      </c>
      <c r="C11" s="50" t="s">
        <v>49</v>
      </c>
      <c r="D11" s="136"/>
      <c r="E11" s="136"/>
      <c r="F11" s="136"/>
      <c r="G11" s="136"/>
      <c r="H11" s="136"/>
      <c r="I11" s="97"/>
      <c r="J11" s="25"/>
      <c r="K11" s="24"/>
      <c r="L11" s="24"/>
      <c r="M11" s="24"/>
    </row>
    <row r="12" spans="1:13" ht="18" x14ac:dyDescent="0.55000000000000004">
      <c r="A12" s="166" t="s">
        <v>27</v>
      </c>
      <c r="B12" s="167"/>
      <c r="C12" s="167"/>
      <c r="D12" s="167"/>
      <c r="E12" s="167"/>
      <c r="F12" s="167"/>
      <c r="G12" s="167"/>
      <c r="H12" s="167"/>
      <c r="I12" s="168"/>
      <c r="J12" s="89"/>
      <c r="K12" s="24"/>
      <c r="L12" s="24"/>
      <c r="M12" s="24"/>
    </row>
    <row r="13" spans="1:13" x14ac:dyDescent="0.45">
      <c r="A13" s="2" t="s">
        <v>6</v>
      </c>
      <c r="B13" s="70">
        <v>0.8</v>
      </c>
      <c r="C13" s="70">
        <v>0.5</v>
      </c>
      <c r="D13" s="140"/>
      <c r="E13" s="138"/>
      <c r="F13" s="140"/>
      <c r="G13" s="140"/>
      <c r="H13" s="140"/>
      <c r="I13" s="97"/>
      <c r="J13" s="89"/>
      <c r="K13" s="24"/>
      <c r="L13" s="24"/>
      <c r="M13" s="24"/>
    </row>
    <row r="14" spans="1:13" x14ac:dyDescent="0.45">
      <c r="A14" s="2" t="s">
        <v>7</v>
      </c>
      <c r="B14" s="70">
        <v>0.75</v>
      </c>
      <c r="C14" s="70">
        <v>0.5</v>
      </c>
      <c r="D14" s="140"/>
      <c r="E14" s="138"/>
      <c r="F14" s="140"/>
      <c r="G14" s="140"/>
      <c r="H14" s="140"/>
      <c r="I14" s="97"/>
      <c r="J14" s="89"/>
      <c r="K14" s="24"/>
      <c r="L14" s="24"/>
      <c r="M14" s="24"/>
    </row>
    <row r="15" spans="1:13" x14ac:dyDescent="0.45">
      <c r="A15" s="2" t="s">
        <v>8</v>
      </c>
      <c r="B15" s="70">
        <v>0.75</v>
      </c>
      <c r="C15" s="70">
        <v>0.5</v>
      </c>
      <c r="D15" s="140"/>
      <c r="E15" s="138"/>
      <c r="F15" s="140"/>
      <c r="G15" s="140"/>
      <c r="H15" s="140"/>
      <c r="I15" s="97"/>
      <c r="J15" s="89"/>
      <c r="K15" s="24"/>
      <c r="L15" s="24"/>
      <c r="M15" s="24"/>
    </row>
    <row r="16" spans="1:13" ht="18" x14ac:dyDescent="0.45">
      <c r="A16" s="169" t="s">
        <v>25</v>
      </c>
      <c r="B16" s="170"/>
      <c r="C16" s="170"/>
      <c r="D16" s="170"/>
      <c r="E16" s="170"/>
      <c r="F16" s="170"/>
      <c r="G16" s="170"/>
      <c r="H16" s="170"/>
      <c r="I16" s="171"/>
      <c r="J16" s="89"/>
      <c r="K16" s="24"/>
      <c r="L16" s="24"/>
      <c r="M16" s="24"/>
    </row>
    <row r="17" spans="1:13" x14ac:dyDescent="0.45">
      <c r="A17" s="20" t="s">
        <v>76</v>
      </c>
      <c r="B17" s="75">
        <v>0.95</v>
      </c>
      <c r="C17" s="75">
        <v>0.95</v>
      </c>
      <c r="D17" s="138"/>
      <c r="E17" s="138"/>
      <c r="F17" s="138"/>
      <c r="G17" s="138"/>
      <c r="H17" s="141"/>
      <c r="I17" s="97"/>
      <c r="J17" s="89"/>
      <c r="K17" s="24"/>
      <c r="L17" s="24"/>
      <c r="M17" s="24"/>
    </row>
    <row r="18" spans="1:13" x14ac:dyDescent="0.45">
      <c r="A18" s="20" t="s">
        <v>18</v>
      </c>
      <c r="B18" s="27" t="s">
        <v>48</v>
      </c>
      <c r="C18" s="27" t="s">
        <v>48</v>
      </c>
      <c r="D18" s="138"/>
      <c r="E18" s="138"/>
      <c r="F18" s="138"/>
      <c r="G18" s="138"/>
      <c r="H18" s="138"/>
      <c r="I18" s="97"/>
      <c r="J18" s="89"/>
      <c r="K18" s="24"/>
      <c r="L18" s="24"/>
      <c r="M18" s="24"/>
    </row>
    <row r="19" spans="1:13" x14ac:dyDescent="0.45">
      <c r="A19" s="20" t="s">
        <v>19</v>
      </c>
      <c r="B19" s="27" t="s">
        <v>48</v>
      </c>
      <c r="C19" s="27" t="s">
        <v>48</v>
      </c>
      <c r="D19" s="138"/>
      <c r="E19" s="138"/>
      <c r="F19" s="138"/>
      <c r="G19" s="138"/>
      <c r="H19" s="138"/>
      <c r="I19" s="97"/>
      <c r="J19" s="89"/>
      <c r="K19" s="24"/>
      <c r="L19" s="24"/>
      <c r="M19" s="24"/>
    </row>
    <row r="20" spans="1:13" x14ac:dyDescent="0.45">
      <c r="A20" s="20" t="s">
        <v>20</v>
      </c>
      <c r="B20" s="27" t="s">
        <v>48</v>
      </c>
      <c r="C20" s="27" t="s">
        <v>48</v>
      </c>
      <c r="D20" s="138"/>
      <c r="E20" s="138"/>
      <c r="F20" s="138"/>
      <c r="G20" s="138"/>
      <c r="H20" s="138"/>
      <c r="I20" s="97"/>
      <c r="J20" s="89"/>
      <c r="K20" s="24"/>
      <c r="L20" s="24"/>
      <c r="M20" s="24"/>
    </row>
    <row r="21" spans="1:13" ht="18" x14ac:dyDescent="0.55000000000000004">
      <c r="A21" s="166" t="s">
        <v>22</v>
      </c>
      <c r="B21" s="167"/>
      <c r="C21" s="167"/>
      <c r="D21" s="167"/>
      <c r="E21" s="167"/>
      <c r="F21" s="167"/>
      <c r="G21" s="167"/>
      <c r="H21" s="167"/>
      <c r="I21" s="168"/>
      <c r="J21" s="89"/>
      <c r="K21" s="24"/>
      <c r="L21" s="24"/>
      <c r="M21" s="24"/>
    </row>
    <row r="22" spans="1:13" x14ac:dyDescent="0.45">
      <c r="A22" s="20" t="s">
        <v>9</v>
      </c>
      <c r="B22" s="75">
        <v>1</v>
      </c>
      <c r="C22" s="75">
        <v>1</v>
      </c>
      <c r="D22" s="138"/>
      <c r="E22" s="138"/>
      <c r="F22" s="138"/>
      <c r="G22" s="138"/>
      <c r="H22" s="138"/>
      <c r="I22" s="98"/>
      <c r="J22" s="89"/>
      <c r="K22" s="24"/>
      <c r="L22" s="24"/>
      <c r="M22" s="24"/>
    </row>
    <row r="23" spans="1:13" ht="18" x14ac:dyDescent="0.55000000000000004">
      <c r="A23" s="166" t="s">
        <v>65</v>
      </c>
      <c r="B23" s="167"/>
      <c r="C23" s="167"/>
      <c r="D23" s="167"/>
      <c r="E23" s="167"/>
      <c r="F23" s="167"/>
      <c r="G23" s="167"/>
      <c r="H23" s="167"/>
      <c r="I23" s="168"/>
      <c r="J23" s="89"/>
      <c r="K23" s="24"/>
      <c r="L23" s="24"/>
      <c r="M23" s="24"/>
    </row>
    <row r="24" spans="1:13" ht="42.75" x14ac:dyDescent="0.45">
      <c r="A24" s="6" t="s">
        <v>15</v>
      </c>
      <c r="B24" s="6"/>
      <c r="C24" s="6"/>
      <c r="D24" s="118" t="e">
        <f>D2/D25</f>
        <v>#DIV/0!</v>
      </c>
      <c r="E24" s="124" t="e">
        <f>E2/E25</f>
        <v>#DIV/0!</v>
      </c>
      <c r="F24" s="118" t="e">
        <f>F2/F25</f>
        <v>#DIV/0!</v>
      </c>
      <c r="G24" s="118" t="e">
        <f>G2/G25</f>
        <v>#DIV/0!</v>
      </c>
      <c r="H24" s="118" t="e">
        <f>H2/H25</f>
        <v>#DIV/0!</v>
      </c>
      <c r="I24" s="115"/>
      <c r="J24" s="137" t="s">
        <v>12</v>
      </c>
      <c r="K24" s="8" t="s">
        <v>13</v>
      </c>
      <c r="L24" s="26" t="s">
        <v>11</v>
      </c>
      <c r="M24" s="26" t="s">
        <v>14</v>
      </c>
    </row>
    <row r="25" spans="1:13" x14ac:dyDescent="0.45">
      <c r="A25" s="52" t="s">
        <v>66</v>
      </c>
      <c r="B25" s="50"/>
      <c r="C25" s="50"/>
      <c r="D25" s="53"/>
      <c r="E25" s="21"/>
      <c r="F25" s="53"/>
      <c r="G25" s="53"/>
      <c r="H25" s="53"/>
      <c r="I25" s="115"/>
      <c r="J25" s="48"/>
      <c r="K25" s="47">
        <f>SUM(D25:F25)</f>
        <v>0</v>
      </c>
      <c r="L25" s="48"/>
      <c r="M25" s="47">
        <f>SUM(G25:H25)</f>
        <v>0</v>
      </c>
    </row>
    <row r="26" spans="1:13" x14ac:dyDescent="0.45">
      <c r="A26" s="52" t="s">
        <v>28</v>
      </c>
      <c r="B26" s="74">
        <v>1</v>
      </c>
      <c r="C26" s="123">
        <v>1</v>
      </c>
      <c r="D26" s="143" t="e">
        <f>D24/K27</f>
        <v>#DIV/0!</v>
      </c>
      <c r="E26" s="143" t="e">
        <f>E24/K27</f>
        <v>#DIV/0!</v>
      </c>
      <c r="F26" s="143" t="e">
        <f>F24/K27</f>
        <v>#DIV/0!</v>
      </c>
      <c r="G26" s="143" t="e">
        <f>G24/M27</f>
        <v>#DIV/0!</v>
      </c>
      <c r="H26" s="143" t="e">
        <f>H24/M27</f>
        <v>#DIV/0!</v>
      </c>
      <c r="I26" s="116"/>
      <c r="J26" s="48"/>
      <c r="K26" s="47"/>
      <c r="L26" s="48"/>
      <c r="M26" s="47"/>
    </row>
    <row r="27" spans="1:13" ht="18" x14ac:dyDescent="0.55000000000000004">
      <c r="A27" s="163" t="s">
        <v>44</v>
      </c>
      <c r="B27" s="164"/>
      <c r="C27" s="164"/>
      <c r="D27" s="164"/>
      <c r="E27" s="164"/>
      <c r="F27" s="164"/>
      <c r="G27" s="164"/>
      <c r="H27" s="164"/>
      <c r="I27" s="165"/>
      <c r="J27" s="90">
        <f>D2+E2+F2</f>
        <v>777310</v>
      </c>
      <c r="K27" s="22" t="e">
        <f>J27/K25</f>
        <v>#DIV/0!</v>
      </c>
      <c r="L27" s="22">
        <f>SUM(G2:H2)</f>
        <v>179663</v>
      </c>
      <c r="M27" s="22" t="e">
        <f>L27/M25</f>
        <v>#DIV/0!</v>
      </c>
    </row>
    <row r="28" spans="1:13" x14ac:dyDescent="0.45">
      <c r="A28" s="20" t="s">
        <v>68</v>
      </c>
      <c r="B28" s="75">
        <v>0.9</v>
      </c>
      <c r="C28" s="75">
        <v>0.9</v>
      </c>
      <c r="D28" s="143"/>
      <c r="E28" s="142"/>
      <c r="F28" s="144"/>
      <c r="G28" s="138"/>
      <c r="H28" s="142"/>
      <c r="I28" s="98"/>
      <c r="J28" s="87"/>
      <c r="K28" s="12"/>
      <c r="L28" s="12"/>
      <c r="M28" s="12"/>
    </row>
    <row r="29" spans="1:13" x14ac:dyDescent="0.45">
      <c r="A29" s="2" t="s">
        <v>17</v>
      </c>
      <c r="B29" s="63"/>
      <c r="C29" s="63"/>
      <c r="D29" s="17"/>
      <c r="E29" s="125"/>
      <c r="F29" s="54"/>
      <c r="G29" s="54"/>
      <c r="H29" s="17"/>
      <c r="I29" s="98"/>
      <c r="J29" s="89"/>
      <c r="K29" s="24"/>
      <c r="L29" s="24"/>
      <c r="M29" s="24"/>
    </row>
    <row r="30" spans="1:13" x14ac:dyDescent="0.45">
      <c r="A30" s="2" t="s">
        <v>16</v>
      </c>
      <c r="B30" s="79"/>
      <c r="C30" s="79"/>
      <c r="D30" s="2"/>
      <c r="E30" s="21"/>
      <c r="F30" s="6"/>
      <c r="G30" s="17"/>
      <c r="H30" s="17"/>
      <c r="I30" s="98"/>
      <c r="J30" s="89"/>
      <c r="K30" s="24"/>
      <c r="L30" s="24"/>
      <c r="M30" s="24"/>
    </row>
    <row r="31" spans="1:13" x14ac:dyDescent="0.45">
      <c r="A31" s="16" t="s">
        <v>10</v>
      </c>
      <c r="B31" s="58"/>
      <c r="C31" s="58"/>
      <c r="D31" s="58"/>
      <c r="E31" s="58"/>
      <c r="F31" s="58"/>
      <c r="G31" s="58"/>
      <c r="H31" s="58"/>
      <c r="I31" s="63"/>
      <c r="J31" s="89"/>
      <c r="K31" s="24"/>
      <c r="L31" s="24"/>
      <c r="M31" s="24"/>
    </row>
    <row r="32" spans="1:13" ht="18" x14ac:dyDescent="0.55000000000000004">
      <c r="A32" s="162" t="s">
        <v>78</v>
      </c>
      <c r="B32" s="162"/>
      <c r="C32" s="162"/>
      <c r="D32" s="162"/>
      <c r="E32" s="162"/>
      <c r="F32" s="162"/>
      <c r="G32" s="162"/>
      <c r="H32" s="162"/>
      <c r="I32" s="162"/>
      <c r="J32" s="89"/>
      <c r="K32" s="24"/>
      <c r="L32" s="24"/>
      <c r="M32" s="24"/>
    </row>
    <row r="33" spans="1:13" ht="15" customHeight="1" x14ac:dyDescent="0.45">
      <c r="A33" s="151" t="s">
        <v>79</v>
      </c>
      <c r="B33" s="151" t="s">
        <v>83</v>
      </c>
      <c r="C33" s="151" t="s">
        <v>83</v>
      </c>
      <c r="D33" s="151"/>
      <c r="E33" s="151"/>
      <c r="F33" s="151"/>
      <c r="G33" s="151"/>
      <c r="H33" s="153"/>
      <c r="I33" s="156"/>
      <c r="J33" s="155"/>
      <c r="K33" s="155"/>
      <c r="L33" s="24"/>
      <c r="M33" s="24"/>
    </row>
    <row r="34" spans="1:13" ht="28.5" x14ac:dyDescent="0.45">
      <c r="A34" s="151" t="s">
        <v>80</v>
      </c>
      <c r="B34" s="152" t="s">
        <v>83</v>
      </c>
      <c r="C34" s="152" t="s">
        <v>83</v>
      </c>
      <c r="D34" s="152"/>
      <c r="E34" s="152"/>
      <c r="F34" s="152"/>
      <c r="G34" s="152"/>
      <c r="H34" s="154"/>
      <c r="I34" s="157"/>
      <c r="J34" s="44"/>
      <c r="K34" s="44"/>
      <c r="L34" s="24"/>
      <c r="M34" s="24"/>
    </row>
    <row r="35" spans="1:13" ht="28.5" x14ac:dyDescent="0.45">
      <c r="A35" s="151" t="s">
        <v>81</v>
      </c>
      <c r="B35" s="152" t="s">
        <v>83</v>
      </c>
      <c r="C35" s="152" t="s">
        <v>83</v>
      </c>
      <c r="D35" s="152"/>
      <c r="E35" s="152"/>
      <c r="F35" s="152"/>
      <c r="G35" s="152"/>
      <c r="H35" s="154"/>
      <c r="I35" s="157"/>
      <c r="J35" s="44"/>
      <c r="K35" s="44"/>
      <c r="L35" s="24"/>
      <c r="M35" s="24"/>
    </row>
    <row r="36" spans="1:13" ht="15" customHeight="1" x14ac:dyDescent="0.45">
      <c r="A36" s="151" t="s">
        <v>82</v>
      </c>
      <c r="B36" s="151" t="s">
        <v>83</v>
      </c>
      <c r="C36" s="151" t="s">
        <v>83</v>
      </c>
      <c r="D36" s="151"/>
      <c r="E36" s="151"/>
      <c r="F36" s="151"/>
      <c r="G36" s="151"/>
      <c r="H36" s="153"/>
      <c r="I36" s="156"/>
      <c r="J36" s="155"/>
      <c r="K36" s="155"/>
      <c r="L36" s="24"/>
      <c r="M36" s="24"/>
    </row>
    <row r="37" spans="1:13" x14ac:dyDescent="0.45">
      <c r="A37" s="23"/>
      <c r="B37" s="150"/>
      <c r="C37" s="150"/>
      <c r="D37" s="150"/>
      <c r="E37" s="150"/>
      <c r="F37" s="150"/>
      <c r="G37" s="150"/>
      <c r="H37" s="150"/>
      <c r="I37" s="150"/>
      <c r="J37" s="89"/>
      <c r="K37" s="24"/>
      <c r="L37" s="24"/>
      <c r="M37" s="24"/>
    </row>
    <row r="38" spans="1:13" x14ac:dyDescent="0.45">
      <c r="A38" s="19" t="s">
        <v>73</v>
      </c>
      <c r="B38" s="71"/>
      <c r="C38" s="71"/>
      <c r="J38" s="89"/>
      <c r="K38" s="24"/>
      <c r="L38" s="24"/>
      <c r="M38" s="24"/>
    </row>
    <row r="40" spans="1:13" x14ac:dyDescent="0.45">
      <c r="A40" s="44"/>
      <c r="B40" s="59"/>
      <c r="C40" s="59"/>
      <c r="D40" s="44"/>
    </row>
    <row r="41" spans="1:13" x14ac:dyDescent="0.45">
      <c r="A41" s="43"/>
      <c r="B41" s="59"/>
      <c r="C41" s="59"/>
      <c r="D41" s="43"/>
    </row>
    <row r="42" spans="1:13" x14ac:dyDescent="0.45">
      <c r="A42" s="43"/>
      <c r="B42" s="59"/>
      <c r="C42" s="59"/>
      <c r="D42" s="43"/>
    </row>
    <row r="43" spans="1:13" x14ac:dyDescent="0.45">
      <c r="A43" s="43"/>
      <c r="B43" s="59"/>
      <c r="C43" s="59"/>
      <c r="D43" s="43"/>
    </row>
  </sheetData>
  <mergeCells count="7">
    <mergeCell ref="A4:I4"/>
    <mergeCell ref="A23:I23"/>
    <mergeCell ref="A32:I32"/>
    <mergeCell ref="A27:I27"/>
    <mergeCell ref="A21:I21"/>
    <mergeCell ref="A16:I16"/>
    <mergeCell ref="A12:I12"/>
  </mergeCells>
  <phoneticPr fontId="9" type="noConversion"/>
  <pageMargins left="0.7" right="0.7" top="0.75" bottom="0.75" header="0.3" footer="0.3"/>
  <pageSetup scale="65" orientation="landscape" r:id="rId1"/>
  <ignoredErrors>
    <ignoredError sqref="F26:G26" formula="1"/>
    <ignoredError sqref="L27" formula="1" formulaRange="1"/>
    <ignoredError sqref="K25 M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7"/>
  <sheetViews>
    <sheetView zoomScaleNormal="100" workbookViewId="0">
      <pane ySplit="1" topLeftCell="A2" activePane="bottomLeft" state="frozen"/>
      <selection activeCell="C14" sqref="C14"/>
      <selection pane="bottomLeft" activeCell="B23" sqref="B23"/>
    </sheetView>
  </sheetViews>
  <sheetFormatPr defaultRowHeight="14.25" x14ac:dyDescent="0.45"/>
  <cols>
    <col min="1" max="1" width="43.86328125" customWidth="1"/>
    <col min="2" max="2" width="9.73046875" style="45" customWidth="1"/>
    <col min="3" max="6" width="11" customWidth="1"/>
    <col min="9" max="9" width="11.73046875" customWidth="1"/>
    <col min="10" max="10" width="12.86328125" customWidth="1"/>
    <col min="11" max="11" width="9.73046875" bestFit="1" customWidth="1"/>
    <col min="12" max="12" width="10.265625" customWidth="1"/>
  </cols>
  <sheetData>
    <row r="1" spans="1:12" s="9" customFormat="1" ht="60" customHeight="1" x14ac:dyDescent="0.45">
      <c r="A1" s="31"/>
      <c r="B1" s="80" t="s">
        <v>45</v>
      </c>
      <c r="C1" s="7" t="s">
        <v>59</v>
      </c>
      <c r="D1" s="8" t="s">
        <v>75</v>
      </c>
      <c r="E1" s="8" t="s">
        <v>74</v>
      </c>
      <c r="F1" s="26" t="s">
        <v>64</v>
      </c>
      <c r="G1" s="26" t="s">
        <v>58</v>
      </c>
      <c r="H1" s="94" t="s">
        <v>60</v>
      </c>
      <c r="I1" s="95" t="s">
        <v>61</v>
      </c>
      <c r="J1" s="42" t="s">
        <v>37</v>
      </c>
      <c r="K1" s="134"/>
    </row>
    <row r="2" spans="1:12" s="12" customFormat="1" ht="33.6" customHeight="1" x14ac:dyDescent="0.5">
      <c r="A2" s="33" t="s">
        <v>24</v>
      </c>
      <c r="B2" s="81">
        <f>B5+B6+B7+B8+B9+B10+B13+B14+B15+B17+B19+B38+B39+B40+B41</f>
        <v>120</v>
      </c>
      <c r="C2" s="10">
        <v>219449</v>
      </c>
      <c r="D2" s="11">
        <v>557861</v>
      </c>
      <c r="E2" s="11"/>
      <c r="F2" s="11">
        <v>110185</v>
      </c>
      <c r="G2" s="11">
        <v>69478</v>
      </c>
      <c r="H2" s="11">
        <v>37525</v>
      </c>
      <c r="I2" s="11">
        <v>15000</v>
      </c>
      <c r="J2" s="10">
        <v>1009498</v>
      </c>
      <c r="K2" s="135"/>
    </row>
    <row r="3" spans="1:12" s="1" customFormat="1" ht="15.75" x14ac:dyDescent="0.5">
      <c r="A3" s="32" t="s">
        <v>26</v>
      </c>
      <c r="B3" s="56"/>
      <c r="C3" s="3" t="s">
        <v>2</v>
      </c>
      <c r="D3" s="4" t="s">
        <v>2</v>
      </c>
      <c r="E3" s="4" t="s">
        <v>2</v>
      </c>
      <c r="F3" s="5" t="s">
        <v>1</v>
      </c>
      <c r="G3" s="5" t="s">
        <v>1</v>
      </c>
      <c r="H3" s="92" t="s">
        <v>3</v>
      </c>
      <c r="I3" s="5" t="s">
        <v>62</v>
      </c>
      <c r="J3" s="23"/>
      <c r="K3" s="23"/>
      <c r="L3" s="23"/>
    </row>
    <row r="4" spans="1:12" s="1" customFormat="1" ht="18" x14ac:dyDescent="0.55000000000000004">
      <c r="A4" s="172" t="s">
        <v>0</v>
      </c>
      <c r="B4" s="173"/>
      <c r="C4" s="173"/>
      <c r="D4" s="173"/>
      <c r="E4" s="173"/>
      <c r="F4" s="173"/>
      <c r="G4" s="173"/>
      <c r="H4" s="93"/>
      <c r="I4" s="23"/>
      <c r="J4" s="23"/>
      <c r="K4" s="23"/>
      <c r="L4" s="23"/>
    </row>
    <row r="5" spans="1:12" ht="20.45" customHeight="1" x14ac:dyDescent="0.45">
      <c r="A5" s="20" t="s">
        <v>21</v>
      </c>
      <c r="B5" s="57">
        <v>25</v>
      </c>
      <c r="C5" s="34"/>
      <c r="D5" s="34"/>
      <c r="E5" s="34"/>
      <c r="F5" s="34"/>
      <c r="G5" s="34"/>
      <c r="H5" s="100"/>
      <c r="I5" s="39"/>
      <c r="J5" s="24"/>
      <c r="K5" s="24"/>
      <c r="L5" s="24"/>
    </row>
    <row r="6" spans="1:12" s="18" customFormat="1" ht="35.25" customHeight="1" x14ac:dyDescent="0.45">
      <c r="A6" s="29" t="s">
        <v>72</v>
      </c>
      <c r="B6" s="82">
        <v>15</v>
      </c>
      <c r="C6" s="35"/>
      <c r="D6" s="35"/>
      <c r="E6" s="35"/>
      <c r="F6" s="35"/>
      <c r="G6" s="35"/>
      <c r="H6" s="101"/>
      <c r="I6" s="40"/>
      <c r="J6" s="133"/>
      <c r="K6" s="25"/>
      <c r="L6" s="25"/>
    </row>
    <row r="7" spans="1:12" x14ac:dyDescent="0.45">
      <c r="A7" s="2" t="s">
        <v>4</v>
      </c>
      <c r="B7" s="57">
        <v>2.5</v>
      </c>
      <c r="C7" s="36"/>
      <c r="D7" s="34"/>
      <c r="E7" s="36"/>
      <c r="F7" s="36"/>
      <c r="G7" s="36"/>
      <c r="H7" s="100"/>
      <c r="I7" s="39"/>
      <c r="J7" s="67"/>
      <c r="K7" s="24"/>
      <c r="L7" s="24"/>
    </row>
    <row r="8" spans="1:12" x14ac:dyDescent="0.45">
      <c r="A8" s="2" t="s">
        <v>56</v>
      </c>
      <c r="B8" s="57">
        <v>2.5</v>
      </c>
      <c r="C8" s="36"/>
      <c r="D8" s="34"/>
      <c r="E8" s="36"/>
      <c r="F8" s="36"/>
      <c r="G8" s="36"/>
      <c r="H8" s="100"/>
      <c r="I8" s="39"/>
      <c r="J8" s="24"/>
      <c r="K8" s="24"/>
      <c r="L8" s="24"/>
    </row>
    <row r="9" spans="1:12" x14ac:dyDescent="0.45">
      <c r="A9" s="2" t="s">
        <v>57</v>
      </c>
      <c r="B9" s="57">
        <v>2.5</v>
      </c>
      <c r="C9" s="36"/>
      <c r="D9" s="34"/>
      <c r="E9" s="36"/>
      <c r="F9" s="36"/>
      <c r="G9" s="36"/>
      <c r="H9" s="100"/>
      <c r="I9" s="64"/>
      <c r="J9" s="24"/>
      <c r="K9" s="24"/>
      <c r="L9" s="24"/>
    </row>
    <row r="10" spans="1:12" x14ac:dyDescent="0.45">
      <c r="A10" s="2" t="s">
        <v>5</v>
      </c>
      <c r="B10" s="57">
        <v>2.5</v>
      </c>
      <c r="C10" s="36"/>
      <c r="D10" s="34"/>
      <c r="E10" s="36"/>
      <c r="F10" s="36"/>
      <c r="G10" s="36"/>
      <c r="H10" s="100"/>
      <c r="I10" s="64"/>
      <c r="J10" s="24"/>
      <c r="K10" s="24"/>
      <c r="L10" s="24"/>
    </row>
    <row r="11" spans="1:12" x14ac:dyDescent="0.45">
      <c r="A11" s="51" t="s">
        <v>23</v>
      </c>
      <c r="B11" s="50" t="s">
        <v>54</v>
      </c>
      <c r="C11" s="136"/>
      <c r="D11" s="136"/>
      <c r="E11" s="136"/>
      <c r="F11" s="136"/>
      <c r="G11" s="136"/>
      <c r="H11" s="102"/>
      <c r="I11" s="24"/>
      <c r="J11" s="24"/>
      <c r="K11" s="24"/>
      <c r="L11" s="24"/>
    </row>
    <row r="12" spans="1:12" ht="18" x14ac:dyDescent="0.55000000000000004">
      <c r="A12" s="175" t="s">
        <v>27</v>
      </c>
      <c r="B12" s="175"/>
      <c r="C12" s="175"/>
      <c r="D12" s="175"/>
      <c r="E12" s="175"/>
      <c r="F12" s="175"/>
      <c r="G12" s="175"/>
      <c r="H12" s="103"/>
      <c r="I12" s="24"/>
      <c r="J12" s="24"/>
      <c r="K12" s="24"/>
      <c r="L12" s="24"/>
    </row>
    <row r="13" spans="1:12" x14ac:dyDescent="0.45">
      <c r="A13" s="2" t="s">
        <v>6</v>
      </c>
      <c r="B13" s="57">
        <v>10</v>
      </c>
      <c r="C13" s="36"/>
      <c r="D13" s="34"/>
      <c r="E13" s="36"/>
      <c r="F13" s="36"/>
      <c r="G13" s="36"/>
      <c r="H13" s="100"/>
      <c r="I13" s="39"/>
      <c r="J13" s="24"/>
      <c r="K13" s="24"/>
      <c r="L13" s="24"/>
    </row>
    <row r="14" spans="1:12" x14ac:dyDescent="0.45">
      <c r="A14" s="2" t="s">
        <v>7</v>
      </c>
      <c r="B14" s="57">
        <v>10</v>
      </c>
      <c r="C14" s="36"/>
      <c r="D14" s="34"/>
      <c r="E14" s="36"/>
      <c r="F14" s="36"/>
      <c r="G14" s="36"/>
      <c r="H14" s="100"/>
      <c r="I14" s="39"/>
      <c r="J14" s="24"/>
      <c r="K14" s="24"/>
      <c r="L14" s="24"/>
    </row>
    <row r="15" spans="1:12" x14ac:dyDescent="0.45">
      <c r="A15" s="2" t="s">
        <v>8</v>
      </c>
      <c r="B15" s="57">
        <v>10</v>
      </c>
      <c r="C15" s="36"/>
      <c r="D15" s="34"/>
      <c r="E15" s="36"/>
      <c r="F15" s="36"/>
      <c r="G15" s="36"/>
      <c r="H15" s="100"/>
      <c r="I15" s="39"/>
      <c r="J15" s="24"/>
      <c r="K15" s="24"/>
      <c r="L15" s="24"/>
    </row>
    <row r="16" spans="1:12" ht="18" x14ac:dyDescent="0.55000000000000004">
      <c r="A16" s="175" t="s">
        <v>22</v>
      </c>
      <c r="B16" s="175"/>
      <c r="C16" s="175"/>
      <c r="D16" s="175"/>
      <c r="E16" s="175"/>
      <c r="F16" s="175"/>
      <c r="G16" s="175"/>
      <c r="H16" s="103"/>
      <c r="I16" s="66"/>
      <c r="J16" s="24"/>
      <c r="K16" s="24"/>
      <c r="L16" s="24"/>
    </row>
    <row r="17" spans="1:13" ht="18.75" customHeight="1" x14ac:dyDescent="0.45">
      <c r="A17" s="20" t="s">
        <v>9</v>
      </c>
      <c r="B17" s="57">
        <v>10</v>
      </c>
      <c r="C17" s="34"/>
      <c r="D17" s="34"/>
      <c r="E17" s="34"/>
      <c r="F17" s="34"/>
      <c r="G17" s="119"/>
      <c r="H17" s="100"/>
      <c r="I17" s="117"/>
      <c r="J17" s="24"/>
      <c r="K17" s="24"/>
      <c r="L17" s="24"/>
    </row>
    <row r="18" spans="1:13" ht="17.45" customHeight="1" x14ac:dyDescent="0.55000000000000004">
      <c r="A18" s="166" t="s">
        <v>43</v>
      </c>
      <c r="B18" s="167"/>
      <c r="C18" s="167"/>
      <c r="D18" s="167"/>
      <c r="E18" s="167"/>
      <c r="F18" s="167"/>
      <c r="G18" s="167"/>
      <c r="H18" s="103"/>
      <c r="I18" s="24"/>
      <c r="J18" s="24"/>
      <c r="K18" s="24"/>
      <c r="L18" s="24"/>
    </row>
    <row r="19" spans="1:13" ht="17.25" customHeight="1" thickBot="1" x14ac:dyDescent="0.5">
      <c r="A19" s="120" t="s">
        <v>28</v>
      </c>
      <c r="B19" s="84">
        <v>20</v>
      </c>
      <c r="C19" s="126"/>
      <c r="D19" s="126"/>
      <c r="E19" s="126"/>
      <c r="F19" s="126"/>
      <c r="G19" s="148"/>
      <c r="H19" s="129"/>
      <c r="I19" s="121"/>
      <c r="J19" s="121"/>
      <c r="K19" s="121"/>
      <c r="L19" s="121"/>
      <c r="M19" s="121"/>
    </row>
    <row r="20" spans="1:13" ht="17.25" customHeight="1" thickBot="1" x14ac:dyDescent="0.6">
      <c r="A20" s="179" t="s">
        <v>36</v>
      </c>
      <c r="B20" s="180"/>
      <c r="C20" s="181"/>
      <c r="D20" s="181"/>
      <c r="E20" s="181"/>
      <c r="F20" s="181"/>
      <c r="G20" s="181"/>
      <c r="H20" s="105"/>
      <c r="I20" s="122"/>
      <c r="J20" s="122"/>
      <c r="K20" s="122"/>
      <c r="L20" s="122"/>
      <c r="M20" s="122"/>
    </row>
    <row r="21" spans="1:13" x14ac:dyDescent="0.45">
      <c r="A21" s="85" t="s">
        <v>29</v>
      </c>
      <c r="B21" s="86">
        <f>B2</f>
        <v>120</v>
      </c>
      <c r="C21" s="131">
        <f>B2</f>
        <v>120</v>
      </c>
      <c r="D21" s="127">
        <f>B2</f>
        <v>120</v>
      </c>
      <c r="E21" s="127">
        <f>B2</f>
        <v>120</v>
      </c>
      <c r="F21" s="127">
        <f>B2</f>
        <v>120</v>
      </c>
      <c r="G21" s="132">
        <f>B2</f>
        <v>120</v>
      </c>
      <c r="H21" s="130"/>
      <c r="I21" s="12"/>
      <c r="J21" s="12"/>
      <c r="K21" s="12"/>
      <c r="L21" s="12"/>
      <c r="M21" s="49"/>
    </row>
    <row r="22" spans="1:13" x14ac:dyDescent="0.45">
      <c r="A22" s="30" t="s">
        <v>46</v>
      </c>
      <c r="B22" s="57">
        <f>B2</f>
        <v>120</v>
      </c>
      <c r="C22" s="146">
        <f>SUM(C5:C19)</f>
        <v>0</v>
      </c>
      <c r="D22" s="146">
        <f>SUM(D5:D19)</f>
        <v>0</v>
      </c>
      <c r="E22" s="146">
        <f>SUM(E5:E19)</f>
        <v>0</v>
      </c>
      <c r="F22" s="146">
        <f>SUM(F5:F19)</f>
        <v>0</v>
      </c>
      <c r="G22" s="146">
        <f>SUM(G5:G19)</f>
        <v>0</v>
      </c>
      <c r="H22" s="104"/>
      <c r="I22" s="39"/>
      <c r="J22" s="24"/>
      <c r="K22" s="24"/>
      <c r="L22" s="24"/>
    </row>
    <row r="23" spans="1:13" x14ac:dyDescent="0.45">
      <c r="A23" s="30" t="s">
        <v>47</v>
      </c>
      <c r="B23" s="57">
        <v>100</v>
      </c>
      <c r="C23" s="146">
        <f>100*C22/C21</f>
        <v>0</v>
      </c>
      <c r="D23" s="146">
        <f>100*D22/D21</f>
        <v>0</v>
      </c>
      <c r="E23" s="146">
        <f t="shared" ref="E23:G23" si="0">100*E22/E21</f>
        <v>0</v>
      </c>
      <c r="F23" s="146">
        <f t="shared" si="0"/>
        <v>0</v>
      </c>
      <c r="G23" s="146">
        <f t="shared" si="0"/>
        <v>0</v>
      </c>
      <c r="H23" s="106"/>
      <c r="J23" s="24"/>
      <c r="K23" s="24"/>
      <c r="L23" s="24"/>
    </row>
    <row r="24" spans="1:13" x14ac:dyDescent="0.45">
      <c r="A24" s="69" t="s">
        <v>73</v>
      </c>
      <c r="B24" s="68"/>
      <c r="C24" s="145">
        <f>C22/C21</f>
        <v>0</v>
      </c>
      <c r="D24" s="145">
        <f>D22/D21</f>
        <v>0</v>
      </c>
      <c r="E24" s="145">
        <f t="shared" ref="E24:F24" si="1">E22/E21</f>
        <v>0</v>
      </c>
      <c r="F24" s="145">
        <f t="shared" si="1"/>
        <v>0</v>
      </c>
      <c r="G24" s="145">
        <f>G22/G21</f>
        <v>0</v>
      </c>
      <c r="H24" s="106"/>
      <c r="J24" s="24"/>
      <c r="K24" s="24"/>
      <c r="L24" s="24"/>
    </row>
    <row r="25" spans="1:13" x14ac:dyDescent="0.45">
      <c r="A25" s="83" t="s">
        <v>55</v>
      </c>
      <c r="B25" s="27"/>
      <c r="C25" s="83"/>
      <c r="D25" s="83"/>
      <c r="E25" s="83"/>
      <c r="F25" s="83"/>
      <c r="G25" s="83"/>
      <c r="H25" s="83"/>
      <c r="I25" s="83"/>
      <c r="J25" s="24"/>
      <c r="K25" s="24"/>
      <c r="L25" s="23"/>
    </row>
    <row r="26" spans="1:13" ht="18" x14ac:dyDescent="0.55000000000000004">
      <c r="A26" s="184" t="s">
        <v>53</v>
      </c>
      <c r="B26" s="184"/>
      <c r="C26" s="184"/>
      <c r="D26" s="184"/>
      <c r="E26" s="184"/>
      <c r="F26" s="184"/>
      <c r="G26" s="184"/>
      <c r="H26" s="107"/>
    </row>
    <row r="27" spans="1:13" ht="18" x14ac:dyDescent="0.45">
      <c r="A27" s="169" t="s">
        <v>25</v>
      </c>
      <c r="B27" s="170"/>
      <c r="C27" s="170"/>
      <c r="D27" s="170"/>
      <c r="E27" s="170"/>
      <c r="F27" s="170"/>
      <c r="G27" s="170"/>
      <c r="H27" s="106"/>
      <c r="I27" s="24"/>
      <c r="J27" s="24"/>
      <c r="K27" s="24"/>
      <c r="L27" s="24"/>
    </row>
    <row r="28" spans="1:13" ht="18" x14ac:dyDescent="0.55000000000000004">
      <c r="A28" s="112" t="s">
        <v>76</v>
      </c>
      <c r="B28" s="78">
        <v>0.95</v>
      </c>
      <c r="C28" s="138"/>
      <c r="D28" s="138"/>
      <c r="E28" s="138"/>
      <c r="F28" s="138"/>
      <c r="G28" s="141"/>
      <c r="H28" s="103"/>
    </row>
    <row r="29" spans="1:13" ht="18" x14ac:dyDescent="0.45">
      <c r="A29" s="112" t="s">
        <v>18</v>
      </c>
      <c r="B29" s="113" t="s">
        <v>48</v>
      </c>
      <c r="C29" s="141"/>
      <c r="D29" s="141"/>
      <c r="E29" s="141"/>
      <c r="F29" s="141"/>
      <c r="G29" s="141"/>
      <c r="H29" s="108"/>
      <c r="I29" s="41"/>
      <c r="J29" s="24"/>
      <c r="K29" s="24"/>
      <c r="L29" s="24"/>
    </row>
    <row r="30" spans="1:13" s="24" customFormat="1" x14ac:dyDescent="0.45">
      <c r="A30" s="112" t="s">
        <v>19</v>
      </c>
      <c r="B30" s="113" t="s">
        <v>48</v>
      </c>
      <c r="C30" s="141"/>
      <c r="D30" s="141"/>
      <c r="E30" s="141"/>
      <c r="F30" s="141"/>
      <c r="G30" s="141"/>
      <c r="H30" s="102"/>
    </row>
    <row r="31" spans="1:13" s="24" customFormat="1" x14ac:dyDescent="0.45">
      <c r="A31" s="112" t="s">
        <v>20</v>
      </c>
      <c r="B31" s="113" t="s">
        <v>48</v>
      </c>
      <c r="C31" s="141"/>
      <c r="D31" s="141"/>
      <c r="E31" s="141"/>
      <c r="F31" s="141"/>
      <c r="G31" s="141"/>
      <c r="H31" s="109"/>
    </row>
    <row r="32" spans="1:13" s="24" customFormat="1" ht="18" x14ac:dyDescent="0.45">
      <c r="A32" s="182" t="s">
        <v>44</v>
      </c>
      <c r="B32" s="183"/>
      <c r="C32" s="183"/>
      <c r="D32" s="183"/>
      <c r="E32" s="183"/>
      <c r="F32" s="183"/>
      <c r="G32" s="183"/>
      <c r="H32" s="109"/>
    </row>
    <row r="33" spans="1:13" s="24" customFormat="1" x14ac:dyDescent="0.45">
      <c r="A33" s="112" t="s">
        <v>69</v>
      </c>
      <c r="B33" s="78">
        <v>0.9</v>
      </c>
      <c r="C33" s="147"/>
      <c r="D33" s="142"/>
      <c r="E33" s="144"/>
      <c r="F33" s="141"/>
      <c r="G33" s="142"/>
      <c r="H33" s="109"/>
    </row>
    <row r="34" spans="1:13" ht="18" x14ac:dyDescent="0.45">
      <c r="A34" s="2" t="s">
        <v>17</v>
      </c>
      <c r="B34" s="63"/>
      <c r="C34" s="17"/>
      <c r="D34" s="126"/>
      <c r="E34" s="54"/>
      <c r="F34" s="54"/>
      <c r="G34" s="17"/>
      <c r="H34" s="110"/>
      <c r="I34" s="12"/>
      <c r="J34" s="12"/>
      <c r="K34" s="12"/>
      <c r="L34" s="12"/>
      <c r="M34" s="49"/>
    </row>
    <row r="35" spans="1:13" x14ac:dyDescent="0.45">
      <c r="A35" s="2" t="s">
        <v>16</v>
      </c>
      <c r="B35" s="79"/>
      <c r="C35" s="149" t="s">
        <v>77</v>
      </c>
      <c r="D35" s="149" t="s">
        <v>77</v>
      </c>
      <c r="E35" s="149" t="s">
        <v>77</v>
      </c>
      <c r="F35" s="149" t="s">
        <v>77</v>
      </c>
      <c r="G35" s="149" t="s">
        <v>77</v>
      </c>
      <c r="H35" s="102"/>
      <c r="I35" s="24"/>
      <c r="J35" s="24"/>
      <c r="K35" s="24"/>
      <c r="L35" s="24"/>
      <c r="M35" s="24"/>
    </row>
    <row r="36" spans="1:13" x14ac:dyDescent="0.45">
      <c r="A36" s="16" t="s">
        <v>10</v>
      </c>
      <c r="B36" s="58"/>
      <c r="C36" s="16"/>
      <c r="D36" s="128"/>
      <c r="E36" s="58"/>
      <c r="F36" s="58"/>
      <c r="G36" s="58"/>
      <c r="H36" s="111"/>
      <c r="I36" s="24"/>
      <c r="J36" s="24"/>
      <c r="K36" s="24"/>
      <c r="L36" s="24"/>
      <c r="M36" s="24"/>
    </row>
    <row r="37" spans="1:13" ht="18" x14ac:dyDescent="0.55000000000000004">
      <c r="A37" s="175" t="s">
        <v>78</v>
      </c>
      <c r="B37" s="175"/>
      <c r="C37" s="175"/>
      <c r="D37" s="175"/>
      <c r="E37" s="175"/>
      <c r="F37" s="175"/>
      <c r="G37" s="175"/>
      <c r="H37" s="111"/>
      <c r="I37" s="24"/>
      <c r="J37" s="24"/>
      <c r="K37" s="24"/>
      <c r="L37" s="24"/>
      <c r="M37" s="24"/>
    </row>
    <row r="38" spans="1:13" ht="28.5" x14ac:dyDescent="0.45">
      <c r="A38" s="159" t="s">
        <v>79</v>
      </c>
      <c r="B38" s="158">
        <v>2.5</v>
      </c>
      <c r="C38" s="127"/>
      <c r="D38" s="160"/>
      <c r="E38" s="161"/>
      <c r="F38" s="161"/>
      <c r="G38" s="161"/>
      <c r="H38" s="111"/>
      <c r="I38" s="24"/>
      <c r="J38" s="24"/>
      <c r="K38" s="24"/>
      <c r="L38" s="24"/>
      <c r="M38" s="24"/>
    </row>
    <row r="39" spans="1:13" ht="42.75" x14ac:dyDescent="0.45">
      <c r="A39" s="151" t="s">
        <v>80</v>
      </c>
      <c r="B39" s="158">
        <v>2.5</v>
      </c>
      <c r="C39" s="20"/>
      <c r="D39" s="21"/>
      <c r="E39" s="27"/>
      <c r="F39" s="27"/>
      <c r="G39" s="27"/>
      <c r="H39" s="111"/>
      <c r="I39" s="24"/>
      <c r="J39" s="24"/>
      <c r="K39" s="24"/>
      <c r="L39" s="24"/>
      <c r="M39" s="24"/>
    </row>
    <row r="40" spans="1:13" ht="42.75" x14ac:dyDescent="0.45">
      <c r="A40" s="151" t="s">
        <v>81</v>
      </c>
      <c r="B40" s="158">
        <v>2.5</v>
      </c>
      <c r="C40" s="20"/>
      <c r="D40" s="21"/>
      <c r="E40" s="27"/>
      <c r="F40" s="27"/>
      <c r="G40" s="27"/>
      <c r="H40" s="111"/>
      <c r="I40" s="24"/>
      <c r="J40" s="24"/>
      <c r="K40" s="24"/>
      <c r="L40" s="24"/>
      <c r="M40" s="24"/>
    </row>
    <row r="41" spans="1:13" ht="57.4" thickBot="1" x14ac:dyDescent="0.5">
      <c r="A41" s="151" t="s">
        <v>82</v>
      </c>
      <c r="B41" s="158">
        <v>2.5</v>
      </c>
      <c r="C41" s="20"/>
      <c r="D41" s="21"/>
      <c r="E41" s="27"/>
      <c r="F41" s="27"/>
      <c r="G41" s="27"/>
      <c r="H41" s="111"/>
      <c r="I41" s="24"/>
      <c r="J41" s="24"/>
      <c r="K41" s="24"/>
      <c r="L41" s="24"/>
      <c r="M41" s="24"/>
    </row>
    <row r="42" spans="1:13" ht="18" x14ac:dyDescent="0.55000000000000004">
      <c r="A42" s="176" t="s">
        <v>30</v>
      </c>
      <c r="B42" s="177"/>
      <c r="C42" s="178"/>
      <c r="H42" s="23"/>
      <c r="I42" s="24"/>
      <c r="J42" s="24"/>
      <c r="K42" s="24"/>
      <c r="L42" s="24"/>
      <c r="M42" s="24"/>
    </row>
    <row r="43" spans="1:13" x14ac:dyDescent="0.45">
      <c r="A43" s="13" t="s">
        <v>31</v>
      </c>
      <c r="B43" s="60"/>
      <c r="C43" s="14" t="s">
        <v>38</v>
      </c>
    </row>
    <row r="44" spans="1:13" x14ac:dyDescent="0.45">
      <c r="A44" s="13" t="s">
        <v>33</v>
      </c>
      <c r="B44" s="60"/>
      <c r="C44" s="14" t="s">
        <v>39</v>
      </c>
    </row>
    <row r="45" spans="1:13" x14ac:dyDescent="0.45">
      <c r="A45" s="13" t="s">
        <v>32</v>
      </c>
      <c r="B45" s="60"/>
      <c r="C45" s="14" t="s">
        <v>40</v>
      </c>
    </row>
    <row r="46" spans="1:13" x14ac:dyDescent="0.45">
      <c r="A46" s="38" t="s">
        <v>34</v>
      </c>
      <c r="B46" s="61"/>
      <c r="C46" s="14" t="s">
        <v>41</v>
      </c>
    </row>
    <row r="47" spans="1:13" ht="14.65" thickBot="1" x14ac:dyDescent="0.5">
      <c r="A47" s="37" t="s">
        <v>35</v>
      </c>
      <c r="B47" s="62"/>
      <c r="C47" s="15" t="s">
        <v>42</v>
      </c>
    </row>
  </sheetData>
  <mergeCells count="10">
    <mergeCell ref="A4:G4"/>
    <mergeCell ref="A12:G12"/>
    <mergeCell ref="A27:G27"/>
    <mergeCell ref="A16:G16"/>
    <mergeCell ref="A42:C42"/>
    <mergeCell ref="A18:G18"/>
    <mergeCell ref="A20:G20"/>
    <mergeCell ref="A32:G32"/>
    <mergeCell ref="A26:G26"/>
    <mergeCell ref="A37:G37"/>
  </mergeCell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Scores</vt:lpstr>
      <vt:lpstr>Data!Print_Area</vt:lpstr>
      <vt:lpstr>Scores!Print_Area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Iraida Vazquez</dc:creator>
  <cp:lastModifiedBy>Teresa Reinders</cp:lastModifiedBy>
  <cp:lastPrinted>2018-07-24T22:48:55Z</cp:lastPrinted>
  <dcterms:created xsi:type="dcterms:W3CDTF">2017-08-04T19:15:43Z</dcterms:created>
  <dcterms:modified xsi:type="dcterms:W3CDTF">2022-09-29T20:10:26Z</dcterms:modified>
</cp:coreProperties>
</file>